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Documents\Sailability 2016\2016 Year End\2016 Docs for ML\"/>
    </mc:Choice>
  </mc:AlternateContent>
  <bookViews>
    <workbookView xWindow="0" yWindow="0" windowWidth="22512" windowHeight="9576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D15" i="2" l="1"/>
  <c r="F37" i="2" l="1"/>
  <c r="F59" i="2" l="1"/>
  <c r="F48" i="2"/>
  <c r="F29" i="2" l="1"/>
  <c r="F33" i="2" s="1"/>
  <c r="F15" i="2"/>
  <c r="F35" i="2" l="1"/>
  <c r="E26" i="2"/>
  <c r="C29" i="2" l="1"/>
  <c r="C33" i="2" s="1"/>
  <c r="C15" i="2"/>
  <c r="C35" i="2" l="1"/>
  <c r="C37" i="2" s="1"/>
  <c r="C40" i="2" s="1"/>
  <c r="E27" i="2"/>
  <c r="E12" i="2"/>
  <c r="E11" i="2"/>
  <c r="E36" i="2"/>
  <c r="E39" i="2" l="1"/>
  <c r="E48" i="2" l="1"/>
  <c r="E21" i="2" l="1"/>
  <c r="E59" i="2"/>
  <c r="E13" i="2" l="1"/>
  <c r="E10" i="2"/>
  <c r="E9" i="2"/>
  <c r="E8" i="2"/>
  <c r="E7" i="2"/>
  <c r="E6" i="2"/>
  <c r="E28" i="2"/>
  <c r="E25" i="2"/>
  <c r="E24" i="2"/>
  <c r="E23" i="2"/>
  <c r="E22" i="2"/>
  <c r="E20" i="2"/>
  <c r="E19" i="2"/>
  <c r="E31" i="2" l="1"/>
  <c r="D29" i="2"/>
  <c r="D33" i="2" s="1"/>
  <c r="B29" i="2"/>
  <c r="B33" i="2" s="1"/>
  <c r="E18" i="2"/>
  <c r="E29" i="2" l="1"/>
  <c r="E33" i="2" s="1"/>
  <c r="E5" i="2" l="1"/>
  <c r="D35" i="2"/>
  <c r="D37" i="2" s="1"/>
  <c r="D40" i="2" s="1"/>
  <c r="B15" i="2"/>
  <c r="B35" i="2" s="1"/>
  <c r="B37" i="2" s="1"/>
  <c r="B40" i="2" l="1"/>
  <c r="E40" i="2" s="1"/>
  <c r="E37" i="2"/>
  <c r="E15" i="2"/>
  <c r="E35" i="2" s="1"/>
</calcChain>
</file>

<file path=xl/sharedStrings.xml><?xml version="1.0" encoding="utf-8"?>
<sst xmlns="http://schemas.openxmlformats.org/spreadsheetml/2006/main" count="58" uniqueCount="57">
  <si>
    <t>Receipts</t>
  </si>
  <si>
    <t>Subscriptions &amp; session fees</t>
  </si>
  <si>
    <t>Grants</t>
  </si>
  <si>
    <t>Donations</t>
  </si>
  <si>
    <t>Fund raising</t>
  </si>
  <si>
    <t>Payments</t>
  </si>
  <si>
    <t>Insurance</t>
  </si>
  <si>
    <t>Promotion &amp; advertising</t>
  </si>
  <si>
    <t>Repairs &amp; renewals</t>
  </si>
  <si>
    <t>Training</t>
  </si>
  <si>
    <t>Fuel</t>
  </si>
  <si>
    <t>Total payments</t>
  </si>
  <si>
    <t>RECEIPTS AND PAYMENTS</t>
  </si>
  <si>
    <t>These accounts are prepared on a receipts and payments basis with all revenue and expenses shown on a cash basis</t>
  </si>
  <si>
    <t>Project Zoe</t>
  </si>
  <si>
    <t>Events</t>
  </si>
  <si>
    <t>Gift Aid &amp; bank interest</t>
  </si>
  <si>
    <t>Cash Funds</t>
  </si>
  <si>
    <t>CAF cash account</t>
  </si>
  <si>
    <t>Lloyds deposit account</t>
  </si>
  <si>
    <t>Lloyds current account</t>
  </si>
  <si>
    <t>Excess of receipts over payments</t>
  </si>
  <si>
    <t>Total receipts:</t>
  </si>
  <si>
    <t>Asset and investment purchases</t>
  </si>
  <si>
    <t>Sub total</t>
  </si>
  <si>
    <t>Total cash funds</t>
  </si>
  <si>
    <t>Other monetary assets</t>
  </si>
  <si>
    <t>Investment assets</t>
  </si>
  <si>
    <t>Sailing dinghies</t>
  </si>
  <si>
    <t>Portable building</t>
  </si>
  <si>
    <t>Investments retained for the charities own use</t>
  </si>
  <si>
    <t>Total current value</t>
  </si>
  <si>
    <t>Liabilities</t>
  </si>
  <si>
    <t>Approved by the Trustees and signed on their  behalf by:</t>
  </si>
  <si>
    <t>Date  of approval  by Trustees</t>
  </si>
  <si>
    <t>Mike Clarkson (Treasurer)</t>
  </si>
  <si>
    <t>Sailing &amp; office equipment</t>
  </si>
  <si>
    <t xml:space="preserve">Unrestricted Funds </t>
  </si>
  <si>
    <t xml:space="preserve">Restricted Funds </t>
  </si>
  <si>
    <t>Transfers between funds</t>
  </si>
  <si>
    <t>Race team</t>
  </si>
  <si>
    <t>Sales</t>
  </si>
  <si>
    <t>Purchase of merchandise</t>
  </si>
  <si>
    <t>Rigid inflatable boats</t>
  </si>
  <si>
    <t>Race Team</t>
  </si>
  <si>
    <t>Unrestricted Designated Funds</t>
  </si>
  <si>
    <t>Cash funds last year end</t>
  </si>
  <si>
    <t>Cash funds this year end</t>
  </si>
  <si>
    <t>Facility fees (WPNSA &amp; Portland Port)</t>
  </si>
  <si>
    <t>Equipment (excluding boats)</t>
  </si>
  <si>
    <t>(0)</t>
  </si>
  <si>
    <r>
      <t>CHESIL SAILABILITY - ACCOUNTS FOR THE 12 MONTH PERIOD ENDING 31</t>
    </r>
    <r>
      <rPr>
        <vertAlign val="superscript"/>
        <sz val="14"/>
        <rFont val="Calibri"/>
        <family val="2"/>
        <scheme val="minor"/>
      </rPr>
      <t xml:space="preserve">st </t>
    </r>
    <r>
      <rPr>
        <sz val="14"/>
        <rFont val="Calibri"/>
        <family val="2"/>
        <scheme val="minor"/>
      </rPr>
      <t xml:space="preserve">DECEMBER 2016                 </t>
    </r>
  </si>
  <si>
    <t>Total Funds 2015</t>
  </si>
  <si>
    <t>Total Funds  2016</t>
  </si>
  <si>
    <r>
      <t>STATEMENT OF ASSETS AND LIABILITIES AT 31</t>
    </r>
    <r>
      <rPr>
        <b/>
        <u/>
        <vertAlign val="superscript"/>
        <sz val="11"/>
        <rFont val="Calibri"/>
        <family val="2"/>
        <scheme val="minor"/>
      </rPr>
      <t>st</t>
    </r>
    <r>
      <rPr>
        <b/>
        <u/>
        <sz val="11"/>
        <rFont val="Calibri"/>
        <family val="2"/>
        <scheme val="minor"/>
      </rPr>
      <t xml:space="preserve"> DECEMBER 2016</t>
    </r>
  </si>
  <si>
    <t>David Griffith (Chairman)</t>
  </si>
  <si>
    <t>Administration,legal &amp; volunteer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</si>
</sst>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##0\);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9"/>
      <color theme="9" tint="-0.249977111117893"/>
      <name val="Calibri"/>
      <family val="2"/>
      <scheme val="minor"/>
    </font>
    <font>
      <b/>
      <i/>
      <sz val="9"/>
      <color theme="9" tint="-0.249977111117893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vertAlign val="superscript"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vertAlign val="superscript"/>
      <sz val="14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538DD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top"/>
    </xf>
    <xf numFmtId="3" fontId="7" fillId="0" borderId="0" xfId="0" applyNumberFormat="1" applyFont="1" applyAlignment="1">
      <alignment horizontal="left" vertical="top" indent="2"/>
    </xf>
    <xf numFmtId="3" fontId="7" fillId="0" borderId="0" xfId="0" applyNumberFormat="1" applyFont="1" applyBorder="1" applyAlignment="1">
      <alignment horizontal="left" vertical="top" indent="2"/>
    </xf>
    <xf numFmtId="3" fontId="8" fillId="0" borderId="0" xfId="0" applyNumberFormat="1" applyFont="1" applyBorder="1" applyAlignment="1">
      <alignment horizontal="left" vertical="top" indent="2"/>
    </xf>
    <xf numFmtId="0" fontId="9" fillId="0" borderId="0" xfId="0" quotePrefix="1" applyFont="1" applyAlignment="1">
      <alignment horizontal="left" indent="2"/>
    </xf>
    <xf numFmtId="0" fontId="6" fillId="0" borderId="11" xfId="0" applyFont="1" applyBorder="1"/>
    <xf numFmtId="0" fontId="6" fillId="0" borderId="11" xfId="0" applyFont="1" applyBorder="1" applyAlignment="1">
      <alignment horizontal="left" indent="1"/>
    </xf>
    <xf numFmtId="0" fontId="6" fillId="0" borderId="11" xfId="0" applyFont="1" applyBorder="1" applyAlignment="1"/>
    <xf numFmtId="0" fontId="0" fillId="0" borderId="11" xfId="0" applyFont="1" applyBorder="1"/>
    <xf numFmtId="0" fontId="3" fillId="0" borderId="11" xfId="0" applyFont="1" applyBorder="1" applyAlignment="1">
      <alignment horizontal="left" indent="1"/>
    </xf>
    <xf numFmtId="0" fontId="3" fillId="0" borderId="11" xfId="0" applyFont="1" applyBorder="1"/>
    <xf numFmtId="0" fontId="5" fillId="0" borderId="11" xfId="0" applyFont="1" applyBorder="1" applyAlignment="1">
      <alignment horizontal="left" indent="1"/>
    </xf>
    <xf numFmtId="0" fontId="13" fillId="0" borderId="11" xfId="0" applyFont="1" applyBorder="1" applyAlignment="1">
      <alignment horizontal="left" indent="1"/>
    </xf>
    <xf numFmtId="0" fontId="5" fillId="0" borderId="11" xfId="0" applyFont="1" applyBorder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3" fontId="12" fillId="0" borderId="0" xfId="0" applyNumberFormat="1" applyFont="1" applyFill="1" applyBorder="1" applyAlignment="1">
      <alignment horizontal="left" vertical="top" indent="2"/>
    </xf>
    <xf numFmtId="0" fontId="0" fillId="0" borderId="0" xfId="0" applyFont="1"/>
    <xf numFmtId="0" fontId="15" fillId="0" borderId="4" xfId="0" applyFont="1" applyBorder="1"/>
    <xf numFmtId="0" fontId="0" fillId="0" borderId="2" xfId="0" applyFont="1" applyBorder="1" applyAlignment="1">
      <alignment horizontal="left" indent="2"/>
    </xf>
    <xf numFmtId="0" fontId="0" fillId="0" borderId="5" xfId="0" applyFont="1" applyBorder="1"/>
    <xf numFmtId="0" fontId="11" fillId="0" borderId="6" xfId="0" applyFont="1" applyBorder="1"/>
    <xf numFmtId="0" fontId="0" fillId="0" borderId="0" xfId="0" applyFont="1" applyBorder="1" applyAlignment="1">
      <alignment horizontal="left" indent="2"/>
    </xf>
    <xf numFmtId="0" fontId="0" fillId="0" borderId="7" xfId="0" applyFont="1" applyBorder="1"/>
    <xf numFmtId="0" fontId="0" fillId="0" borderId="0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9" xfId="0" applyFont="1" applyBorder="1"/>
    <xf numFmtId="0" fontId="1" fillId="0" borderId="0" xfId="0" applyFont="1" applyAlignment="1"/>
    <xf numFmtId="0" fontId="0" fillId="0" borderId="0" xfId="0" applyAlignment="1"/>
    <xf numFmtId="3" fontId="0" fillId="0" borderId="0" xfId="0" applyNumberFormat="1" applyAlignment="1"/>
    <xf numFmtId="0" fontId="16" fillId="0" borderId="0" xfId="0" applyFont="1" applyAlignment="1"/>
    <xf numFmtId="4" fontId="0" fillId="0" borderId="11" xfId="0" applyNumberFormat="1" applyFont="1" applyBorder="1" applyAlignment="1">
      <alignment horizontal="left" indent="2"/>
    </xf>
    <xf numFmtId="4" fontId="3" fillId="0" borderId="11" xfId="0" applyNumberFormat="1" applyFont="1" applyBorder="1" applyAlignment="1">
      <alignment horizontal="left" indent="2"/>
    </xf>
    <xf numFmtId="0" fontId="11" fillId="0" borderId="0" xfId="0" applyFont="1"/>
    <xf numFmtId="0" fontId="20" fillId="0" borderId="11" xfId="0" applyFont="1" applyBorder="1" applyAlignment="1">
      <alignment horizontal="left" indent="2"/>
    </xf>
    <xf numFmtId="3" fontId="20" fillId="0" borderId="11" xfId="0" applyNumberFormat="1" applyFont="1" applyBorder="1" applyAlignment="1">
      <alignment horizontal="left" indent="2"/>
    </xf>
    <xf numFmtId="3" fontId="20" fillId="0" borderId="12" xfId="0" applyNumberFormat="1" applyFont="1" applyBorder="1" applyAlignment="1">
      <alignment horizontal="left" indent="2"/>
    </xf>
    <xf numFmtId="3" fontId="11" fillId="0" borderId="11" xfId="0" applyNumberFormat="1" applyFont="1" applyBorder="1" applyAlignment="1">
      <alignment horizontal="left" indent="2"/>
    </xf>
    <xf numFmtId="3" fontId="12" fillId="0" borderId="12" xfId="0" applyNumberFormat="1" applyFont="1" applyFill="1" applyBorder="1" applyAlignment="1">
      <alignment horizontal="left" vertical="top" indent="2"/>
    </xf>
    <xf numFmtId="0" fontId="11" fillId="0" borderId="11" xfId="0" applyFont="1" applyFill="1" applyBorder="1" applyAlignment="1"/>
    <xf numFmtId="0" fontId="15" fillId="0" borderId="11" xfId="0" applyFont="1" applyFill="1" applyBorder="1" applyAlignment="1"/>
    <xf numFmtId="0" fontId="6" fillId="2" borderId="10" xfId="0" applyFont="1" applyFill="1" applyBorder="1" applyAlignment="1">
      <alignment horizontal="left" vertical="top"/>
    </xf>
    <xf numFmtId="3" fontId="20" fillId="0" borderId="11" xfId="0" applyNumberFormat="1" applyFont="1" applyBorder="1" applyAlignment="1">
      <alignment horizontal="right" indent="2"/>
    </xf>
    <xf numFmtId="3" fontId="20" fillId="0" borderId="11" xfId="0" quotePrefix="1" applyNumberFormat="1" applyFont="1" applyBorder="1" applyAlignment="1">
      <alignment horizontal="right" indent="2"/>
    </xf>
    <xf numFmtId="3" fontId="21" fillId="2" borderId="3" xfId="0" applyNumberFormat="1" applyFont="1" applyFill="1" applyBorder="1" applyAlignment="1">
      <alignment horizontal="right" vertical="top" indent="2"/>
    </xf>
    <xf numFmtId="0" fontId="5" fillId="2" borderId="10" xfId="0" applyFont="1" applyFill="1" applyBorder="1" applyAlignment="1">
      <alignment horizontal="center" vertical="top" wrapText="1"/>
    </xf>
    <xf numFmtId="3" fontId="20" fillId="0" borderId="12" xfId="0" applyNumberFormat="1" applyFont="1" applyBorder="1" applyAlignment="1">
      <alignment horizontal="right" indent="2"/>
    </xf>
    <xf numFmtId="3" fontId="20" fillId="2" borderId="3" xfId="0" applyNumberFormat="1" applyFont="1" applyFill="1" applyBorder="1" applyAlignment="1">
      <alignment horizontal="right" indent="2"/>
    </xf>
    <xf numFmtId="3" fontId="20" fillId="0" borderId="11" xfId="0" applyNumberFormat="1" applyFont="1" applyFill="1" applyBorder="1" applyAlignment="1">
      <alignment horizontal="right" indent="2"/>
    </xf>
    <xf numFmtId="3" fontId="20" fillId="3" borderId="3" xfId="0" applyNumberFormat="1" applyFont="1" applyFill="1" applyBorder="1" applyAlignment="1">
      <alignment horizontal="right" indent="2"/>
    </xf>
    <xf numFmtId="0" fontId="0" fillId="0" borderId="6" xfId="0" applyFont="1" applyBorder="1"/>
    <xf numFmtId="0" fontId="6" fillId="0" borderId="6" xfId="0" applyFont="1" applyBorder="1"/>
    <xf numFmtId="0" fontId="5" fillId="0" borderId="6" xfId="0" applyFont="1" applyBorder="1" applyAlignment="1">
      <alignment horizontal="left" indent="1"/>
    </xf>
    <xf numFmtId="0" fontId="0" fillId="0" borderId="6" xfId="0" applyFont="1" applyBorder="1" applyAlignment="1">
      <alignment horizontal="left" indent="1"/>
    </xf>
    <xf numFmtId="0" fontId="11" fillId="0" borderId="6" xfId="0" applyFont="1" applyBorder="1" applyAlignment="1">
      <alignment horizontal="left" indent="1"/>
    </xf>
    <xf numFmtId="0" fontId="0" fillId="0" borderId="8" xfId="0" applyFont="1" applyBorder="1" applyAlignment="1">
      <alignment horizontal="left" indent="1"/>
    </xf>
    <xf numFmtId="3" fontId="0" fillId="0" borderId="7" xfId="0" applyNumberFormat="1" applyFont="1" applyBorder="1" applyAlignment="1">
      <alignment horizontal="left" indent="2"/>
    </xf>
    <xf numFmtId="3" fontId="0" fillId="0" borderId="0" xfId="0" applyNumberFormat="1" applyFont="1" applyBorder="1" applyAlignment="1">
      <alignment horizontal="left" indent="2"/>
    </xf>
    <xf numFmtId="3" fontId="9" fillId="0" borderId="0" xfId="0" quotePrefix="1" applyNumberFormat="1" applyFont="1" applyBorder="1" applyAlignment="1">
      <alignment horizontal="left" indent="2"/>
    </xf>
    <xf numFmtId="3" fontId="3" fillId="0" borderId="0" xfId="0" quotePrefix="1" applyNumberFormat="1" applyFont="1" applyBorder="1" applyAlignment="1">
      <alignment horizontal="left" indent="2"/>
    </xf>
    <xf numFmtId="3" fontId="11" fillId="0" borderId="10" xfId="0" applyNumberFormat="1" applyFont="1" applyBorder="1" applyAlignment="1">
      <alignment horizontal="left" indent="2"/>
    </xf>
    <xf numFmtId="3" fontId="19" fillId="0" borderId="1" xfId="0" quotePrefix="1" applyNumberFormat="1" applyFont="1" applyBorder="1" applyAlignment="1">
      <alignment horizontal="left" indent="2"/>
    </xf>
    <xf numFmtId="3" fontId="0" fillId="0" borderId="9" xfId="0" applyNumberFormat="1" applyFont="1" applyBorder="1" applyAlignment="1">
      <alignment horizontal="left" indent="2"/>
    </xf>
    <xf numFmtId="3" fontId="0" fillId="0" borderId="11" xfId="0" applyNumberFormat="1" applyFont="1" applyBorder="1" applyAlignment="1">
      <alignment horizontal="right" indent="2"/>
    </xf>
    <xf numFmtId="3" fontId="11" fillId="0" borderId="11" xfId="0" applyNumberFormat="1" applyFont="1" applyBorder="1" applyAlignment="1">
      <alignment horizontal="right" indent="2"/>
    </xf>
    <xf numFmtId="3" fontId="3" fillId="0" borderId="11" xfId="0" applyNumberFormat="1" applyFont="1" applyBorder="1" applyAlignment="1">
      <alignment horizontal="right" indent="2"/>
    </xf>
    <xf numFmtId="3" fontId="21" fillId="2" borderId="11" xfId="0" applyNumberFormat="1" applyFont="1" applyFill="1" applyBorder="1" applyAlignment="1">
      <alignment horizontal="right" vertical="top" indent="2"/>
    </xf>
    <xf numFmtId="3" fontId="22" fillId="2" borderId="3" xfId="0" applyNumberFormat="1" applyFont="1" applyFill="1" applyBorder="1" applyAlignment="1">
      <alignment horizontal="right" indent="2"/>
    </xf>
    <xf numFmtId="164" fontId="0" fillId="6" borderId="12" xfId="0" applyNumberFormat="1" applyFont="1" applyFill="1" applyBorder="1" applyAlignment="1">
      <alignment horizontal="right" vertical="top" indent="2"/>
    </xf>
    <xf numFmtId="0" fontId="5" fillId="7" borderId="10" xfId="0" applyFont="1" applyFill="1" applyBorder="1" applyAlignment="1">
      <alignment horizontal="center" vertical="top" wrapText="1"/>
    </xf>
    <xf numFmtId="3" fontId="11" fillId="7" borderId="3" xfId="0" applyNumberFormat="1" applyFont="1" applyFill="1" applyBorder="1" applyAlignment="1">
      <alignment horizontal="right" indent="2"/>
    </xf>
    <xf numFmtId="3" fontId="5" fillId="7" borderId="3" xfId="0" quotePrefix="1" applyNumberFormat="1" applyFont="1" applyFill="1" applyBorder="1" applyAlignment="1">
      <alignment horizontal="right" vertical="top" indent="2"/>
    </xf>
    <xf numFmtId="3" fontId="3" fillId="0" borderId="11" xfId="0" applyNumberFormat="1" applyFont="1" applyFill="1" applyBorder="1" applyAlignment="1">
      <alignment horizontal="right" indent="2"/>
    </xf>
    <xf numFmtId="0" fontId="17" fillId="0" borderId="0" xfId="0" applyFont="1" applyAlignment="1">
      <alignment horizontal="left"/>
    </xf>
    <xf numFmtId="3" fontId="0" fillId="0" borderId="11" xfId="0" applyNumberFormat="1" applyFont="1" applyBorder="1" applyAlignment="1">
      <alignment horizontal="right" vertical="top" indent="2"/>
    </xf>
    <xf numFmtId="3" fontId="3" fillId="0" borderId="11" xfId="0" applyNumberFormat="1" applyFont="1" applyBorder="1" applyAlignment="1">
      <alignment horizontal="right" vertical="top" indent="2"/>
    </xf>
    <xf numFmtId="3" fontId="0" fillId="0" borderId="12" xfId="0" applyNumberFormat="1" applyFont="1" applyBorder="1" applyAlignment="1">
      <alignment horizontal="right" vertical="top" indent="2"/>
    </xf>
    <xf numFmtId="3" fontId="3" fillId="0" borderId="12" xfId="0" applyNumberFormat="1" applyFont="1" applyBorder="1" applyAlignment="1">
      <alignment horizontal="right" vertical="top" indent="2"/>
    </xf>
    <xf numFmtId="3" fontId="0" fillId="2" borderId="12" xfId="0" applyNumberFormat="1" applyFont="1" applyFill="1" applyBorder="1" applyAlignment="1">
      <alignment horizontal="right" vertical="top" indent="2"/>
    </xf>
    <xf numFmtId="3" fontId="5" fillId="4" borderId="12" xfId="0" applyNumberFormat="1" applyFont="1" applyFill="1" applyBorder="1" applyAlignment="1">
      <alignment horizontal="right" vertical="top" indent="2"/>
    </xf>
    <xf numFmtId="3" fontId="0" fillId="0" borderId="11" xfId="0" applyNumberFormat="1" applyFont="1" applyBorder="1" applyAlignment="1">
      <alignment horizontal="left" vertical="top" indent="2"/>
    </xf>
    <xf numFmtId="3" fontId="10" fillId="0" borderId="11" xfId="0" applyNumberFormat="1" applyFont="1" applyBorder="1" applyAlignment="1">
      <alignment horizontal="left" vertical="top" indent="2"/>
    </xf>
    <xf numFmtId="3" fontId="12" fillId="0" borderId="11" xfId="0" applyNumberFormat="1" applyFont="1" applyBorder="1" applyAlignment="1">
      <alignment horizontal="left" vertical="top" indent="2"/>
    </xf>
    <xf numFmtId="3" fontId="0" fillId="2" borderId="3" xfId="0" applyNumberFormat="1" applyFont="1" applyFill="1" applyBorder="1" applyAlignment="1">
      <alignment horizontal="right" vertical="top" indent="2"/>
    </xf>
    <xf numFmtId="3" fontId="5" fillId="4" borderId="3" xfId="0" applyNumberFormat="1" applyFont="1" applyFill="1" applyBorder="1" applyAlignment="1">
      <alignment horizontal="right" vertical="top" indent="2"/>
    </xf>
    <xf numFmtId="3" fontId="11" fillId="0" borderId="11" xfId="0" applyNumberFormat="1" applyFont="1" applyBorder="1" applyAlignment="1">
      <alignment horizontal="right" vertical="top" indent="2"/>
    </xf>
    <xf numFmtId="3" fontId="12" fillId="0" borderId="11" xfId="0" applyNumberFormat="1" applyFont="1" applyBorder="1" applyAlignment="1">
      <alignment horizontal="right" vertical="top" indent="2"/>
    </xf>
    <xf numFmtId="3" fontId="3" fillId="0" borderId="11" xfId="0" applyNumberFormat="1" applyFont="1" applyFill="1" applyBorder="1" applyAlignment="1">
      <alignment horizontal="right" vertical="top" indent="2"/>
    </xf>
    <xf numFmtId="3" fontId="5" fillId="0" borderId="11" xfId="0" applyNumberFormat="1" applyFont="1" applyBorder="1" applyAlignment="1">
      <alignment horizontal="right" vertical="top" indent="2"/>
    </xf>
    <xf numFmtId="3" fontId="0" fillId="2" borderId="11" xfId="0" applyNumberFormat="1" applyFont="1" applyFill="1" applyBorder="1" applyAlignment="1">
      <alignment horizontal="right" vertical="top" indent="2"/>
    </xf>
    <xf numFmtId="3" fontId="5" fillId="4" borderId="11" xfId="0" applyNumberFormat="1" applyFont="1" applyFill="1" applyBorder="1" applyAlignment="1">
      <alignment horizontal="right" vertical="top" indent="2"/>
    </xf>
    <xf numFmtId="3" fontId="0" fillId="0" borderId="12" xfId="0" applyNumberFormat="1" applyFont="1" applyFill="1" applyBorder="1" applyAlignment="1">
      <alignment horizontal="right" vertical="top" indent="2"/>
    </xf>
    <xf numFmtId="3" fontId="0" fillId="0" borderId="11" xfId="0" applyNumberFormat="1" applyFont="1" applyFill="1" applyBorder="1" applyAlignment="1">
      <alignment horizontal="right" indent="2"/>
    </xf>
    <xf numFmtId="3" fontId="3" fillId="3" borderId="3" xfId="0" quotePrefix="1" applyNumberFormat="1" applyFont="1" applyFill="1" applyBorder="1" applyAlignment="1">
      <alignment horizontal="right" indent="2"/>
    </xf>
    <xf numFmtId="3" fontId="5" fillId="5" borderId="3" xfId="0" applyNumberFormat="1" applyFont="1" applyFill="1" applyBorder="1" applyAlignment="1">
      <alignment horizontal="right" vertical="top" indent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38DD5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showGridLines="0" tabSelected="1" workbookViewId="0">
      <selection activeCell="G8" sqref="G8"/>
    </sheetView>
  </sheetViews>
  <sheetFormatPr defaultRowHeight="14.4" x14ac:dyDescent="0.3"/>
  <cols>
    <col min="1" max="1" width="56.44140625" customWidth="1"/>
    <col min="2" max="4" width="15.6640625" customWidth="1"/>
    <col min="5" max="6" width="14.5546875" customWidth="1"/>
  </cols>
  <sheetData>
    <row r="1" spans="1:10" ht="19.8" x14ac:dyDescent="0.35">
      <c r="A1" s="77" t="s">
        <v>51</v>
      </c>
      <c r="B1" s="77"/>
      <c r="C1" s="77"/>
      <c r="D1" s="77"/>
      <c r="E1" s="77"/>
      <c r="F1" s="77"/>
      <c r="G1" s="77"/>
      <c r="H1" s="77"/>
    </row>
    <row r="2" spans="1:10" ht="15.6" x14ac:dyDescent="0.3">
      <c r="A2" s="1"/>
      <c r="B2" s="1"/>
      <c r="C2" s="1"/>
      <c r="D2" s="1"/>
      <c r="E2" s="1"/>
      <c r="F2" s="2"/>
      <c r="G2" s="2"/>
      <c r="H2" s="2"/>
    </row>
    <row r="3" spans="1:10" ht="43.2" x14ac:dyDescent="0.3">
      <c r="A3" s="45" t="s">
        <v>12</v>
      </c>
      <c r="B3" s="49" t="s">
        <v>37</v>
      </c>
      <c r="C3" s="49" t="s">
        <v>45</v>
      </c>
      <c r="D3" s="49" t="s">
        <v>38</v>
      </c>
      <c r="E3" s="73" t="s">
        <v>53</v>
      </c>
      <c r="F3" s="49" t="s">
        <v>52</v>
      </c>
      <c r="G3" s="3"/>
      <c r="H3" s="2"/>
    </row>
    <row r="4" spans="1:10" x14ac:dyDescent="0.3">
      <c r="A4" s="8" t="s">
        <v>0</v>
      </c>
      <c r="B4" s="35"/>
      <c r="C4" s="35"/>
      <c r="D4" s="35"/>
      <c r="E4" s="36"/>
      <c r="F4" s="38"/>
    </row>
    <row r="5" spans="1:10" x14ac:dyDescent="0.3">
      <c r="A5" s="12" t="s">
        <v>1</v>
      </c>
      <c r="B5" s="78">
        <v>1275</v>
      </c>
      <c r="C5" s="78"/>
      <c r="D5" s="78">
        <v>0</v>
      </c>
      <c r="E5" s="79">
        <f t="shared" ref="E5:E13" si="0">SUM(B5:D5)</f>
        <v>1275</v>
      </c>
      <c r="F5" s="46">
        <v>1804</v>
      </c>
      <c r="G5" s="4"/>
    </row>
    <row r="6" spans="1:10" x14ac:dyDescent="0.3">
      <c r="A6" s="12" t="s">
        <v>2</v>
      </c>
      <c r="B6" s="78">
        <v>1000</v>
      </c>
      <c r="C6" s="78"/>
      <c r="D6" s="78">
        <v>5084</v>
      </c>
      <c r="E6" s="79">
        <f t="shared" si="0"/>
        <v>6084</v>
      </c>
      <c r="F6" s="47">
        <v>11175</v>
      </c>
      <c r="G6" s="4"/>
    </row>
    <row r="7" spans="1:10" x14ac:dyDescent="0.3">
      <c r="A7" s="12" t="s">
        <v>3</v>
      </c>
      <c r="B7" s="78">
        <v>6848.36</v>
      </c>
      <c r="C7" s="78"/>
      <c r="D7" s="78">
        <v>0</v>
      </c>
      <c r="E7" s="79">
        <f t="shared" si="0"/>
        <v>6848.36</v>
      </c>
      <c r="F7" s="46">
        <v>30751</v>
      </c>
      <c r="G7" s="4"/>
    </row>
    <row r="8" spans="1:10" x14ac:dyDescent="0.3">
      <c r="A8" s="12" t="s">
        <v>4</v>
      </c>
      <c r="B8" s="78">
        <v>265</v>
      </c>
      <c r="C8" s="78"/>
      <c r="D8" s="78">
        <v>0</v>
      </c>
      <c r="E8" s="79">
        <f t="shared" si="0"/>
        <v>265</v>
      </c>
      <c r="F8" s="46">
        <v>2684</v>
      </c>
      <c r="G8" s="4"/>
    </row>
    <row r="9" spans="1:10" x14ac:dyDescent="0.3">
      <c r="A9" s="12" t="s">
        <v>14</v>
      </c>
      <c r="B9" s="78">
        <v>0</v>
      </c>
      <c r="C9" s="78"/>
      <c r="D9" s="78">
        <v>0</v>
      </c>
      <c r="E9" s="79">
        <f t="shared" si="0"/>
        <v>0</v>
      </c>
      <c r="F9" s="47">
        <v>6341.93</v>
      </c>
      <c r="G9" s="4"/>
      <c r="J9" s="37"/>
    </row>
    <row r="10" spans="1:10" x14ac:dyDescent="0.3">
      <c r="A10" s="12" t="s">
        <v>15</v>
      </c>
      <c r="B10" s="78">
        <v>777</v>
      </c>
      <c r="C10" s="78"/>
      <c r="D10" s="78">
        <v>0</v>
      </c>
      <c r="E10" s="79">
        <f t="shared" si="0"/>
        <v>777</v>
      </c>
      <c r="F10" s="46">
        <v>2927</v>
      </c>
      <c r="G10" s="5"/>
    </row>
    <row r="11" spans="1:10" x14ac:dyDescent="0.3">
      <c r="A11" s="12" t="s">
        <v>40</v>
      </c>
      <c r="B11" s="78">
        <v>0</v>
      </c>
      <c r="C11" s="78">
        <v>1000</v>
      </c>
      <c r="D11" s="78">
        <v>0</v>
      </c>
      <c r="E11" s="79">
        <f t="shared" si="0"/>
        <v>1000</v>
      </c>
      <c r="F11" s="46">
        <v>175</v>
      </c>
      <c r="G11" s="5"/>
    </row>
    <row r="12" spans="1:10" x14ac:dyDescent="0.3">
      <c r="A12" s="12" t="s">
        <v>41</v>
      </c>
      <c r="B12" s="78">
        <v>0</v>
      </c>
      <c r="C12" s="78"/>
      <c r="D12" s="78">
        <v>0</v>
      </c>
      <c r="E12" s="79">
        <f t="shared" si="0"/>
        <v>0</v>
      </c>
      <c r="F12" s="46">
        <v>609</v>
      </c>
      <c r="G12" s="5"/>
    </row>
    <row r="13" spans="1:10" x14ac:dyDescent="0.3">
      <c r="A13" s="12" t="s">
        <v>16</v>
      </c>
      <c r="B13" s="78">
        <v>130.25</v>
      </c>
      <c r="C13" s="78"/>
      <c r="D13" s="78">
        <v>0</v>
      </c>
      <c r="E13" s="79">
        <f t="shared" si="0"/>
        <v>130.25</v>
      </c>
      <c r="F13" s="46">
        <v>1049.27</v>
      </c>
      <c r="G13" s="5"/>
    </row>
    <row r="14" spans="1:10" x14ac:dyDescent="0.3">
      <c r="A14" s="13"/>
      <c r="B14" s="80"/>
      <c r="C14" s="80"/>
      <c r="D14" s="80">
        <v>0</v>
      </c>
      <c r="E14" s="81"/>
      <c r="F14" s="46"/>
      <c r="G14" s="5"/>
    </row>
    <row r="15" spans="1:10" x14ac:dyDescent="0.3">
      <c r="A15" s="14" t="s">
        <v>22</v>
      </c>
      <c r="B15" s="82">
        <f>SUM(B5:B13)</f>
        <v>10295.61</v>
      </c>
      <c r="C15" s="82">
        <f>SUM(C5:C13)</f>
        <v>1000</v>
      </c>
      <c r="D15" s="82">
        <f>SUM(D5:D14)</f>
        <v>5084</v>
      </c>
      <c r="E15" s="83">
        <f t="shared" ref="E15:F15" si="1">SUM(E5:E13)</f>
        <v>16379.61</v>
      </c>
      <c r="F15" s="48">
        <f t="shared" si="1"/>
        <v>57516.2</v>
      </c>
      <c r="G15" s="6"/>
    </row>
    <row r="16" spans="1:10" x14ac:dyDescent="0.3">
      <c r="A16" s="11"/>
      <c r="B16" s="84"/>
      <c r="C16" s="84"/>
      <c r="D16" s="84"/>
      <c r="E16" s="85"/>
      <c r="F16" s="39"/>
      <c r="G16" s="5"/>
    </row>
    <row r="17" spans="1:7" x14ac:dyDescent="0.3">
      <c r="A17" s="8" t="s">
        <v>5</v>
      </c>
      <c r="B17" s="84"/>
      <c r="C17" s="84"/>
      <c r="D17" s="84"/>
      <c r="E17" s="86"/>
      <c r="F17" s="39"/>
      <c r="G17" s="4"/>
    </row>
    <row r="18" spans="1:7" x14ac:dyDescent="0.3">
      <c r="A18" s="12" t="s">
        <v>6</v>
      </c>
      <c r="B18" s="78">
        <v>4024.79</v>
      </c>
      <c r="C18" s="78"/>
      <c r="D18" s="78">
        <v>0</v>
      </c>
      <c r="E18" s="79">
        <f t="shared" ref="E18:E28" si="2">SUM(B18:D18)</f>
        <v>4024.79</v>
      </c>
      <c r="F18" s="46">
        <v>3725</v>
      </c>
      <c r="G18" s="4"/>
    </row>
    <row r="19" spans="1:7" x14ac:dyDescent="0.3">
      <c r="A19" s="12" t="s">
        <v>48</v>
      </c>
      <c r="B19" s="78">
        <v>3873.6</v>
      </c>
      <c r="C19" s="78"/>
      <c r="D19" s="78">
        <v>0</v>
      </c>
      <c r="E19" s="79">
        <f t="shared" si="2"/>
        <v>3873.6</v>
      </c>
      <c r="F19" s="46">
        <v>3904</v>
      </c>
      <c r="G19" s="4"/>
    </row>
    <row r="20" spans="1:7" x14ac:dyDescent="0.3">
      <c r="A20" s="12" t="s">
        <v>56</v>
      </c>
      <c r="B20" s="78">
        <v>539.5</v>
      </c>
      <c r="C20" s="78"/>
      <c r="D20" s="78">
        <v>0</v>
      </c>
      <c r="E20" s="79">
        <f t="shared" si="2"/>
        <v>539.5</v>
      </c>
      <c r="F20" s="46">
        <v>752</v>
      </c>
      <c r="G20" s="4"/>
    </row>
    <row r="21" spans="1:7" x14ac:dyDescent="0.3">
      <c r="A21" s="12" t="s">
        <v>7</v>
      </c>
      <c r="B21" s="78">
        <v>73.900000000000006</v>
      </c>
      <c r="C21" s="78"/>
      <c r="D21" s="78">
        <v>0</v>
      </c>
      <c r="E21" s="79">
        <f t="shared" si="2"/>
        <v>73.900000000000006</v>
      </c>
      <c r="F21" s="46">
        <v>787.6</v>
      </c>
      <c r="G21" s="4"/>
    </row>
    <row r="22" spans="1:7" x14ac:dyDescent="0.3">
      <c r="A22" s="12" t="s">
        <v>8</v>
      </c>
      <c r="B22" s="78">
        <v>2587.8200000000002</v>
      </c>
      <c r="C22" s="78"/>
      <c r="D22" s="78">
        <v>0</v>
      </c>
      <c r="E22" s="79">
        <f t="shared" si="2"/>
        <v>2587.8200000000002</v>
      </c>
      <c r="F22" s="46">
        <v>2295</v>
      </c>
      <c r="G22" s="4"/>
    </row>
    <row r="23" spans="1:7" x14ac:dyDescent="0.3">
      <c r="A23" s="12" t="s">
        <v>9</v>
      </c>
      <c r="B23" s="78">
        <v>260</v>
      </c>
      <c r="C23" s="78"/>
      <c r="D23" s="78">
        <v>0</v>
      </c>
      <c r="E23" s="79">
        <f t="shared" si="2"/>
        <v>260</v>
      </c>
      <c r="F23" s="46">
        <v>810</v>
      </c>
      <c r="G23" s="4"/>
    </row>
    <row r="24" spans="1:7" x14ac:dyDescent="0.3">
      <c r="A24" s="12" t="s">
        <v>10</v>
      </c>
      <c r="B24" s="78">
        <v>305.95999999999998</v>
      </c>
      <c r="C24" s="78"/>
      <c r="D24" s="78">
        <v>0</v>
      </c>
      <c r="E24" s="79">
        <f t="shared" si="2"/>
        <v>305.95999999999998</v>
      </c>
      <c r="F24" s="46">
        <v>484</v>
      </c>
      <c r="G24" s="4"/>
    </row>
    <row r="25" spans="1:7" x14ac:dyDescent="0.3">
      <c r="A25" s="12" t="s">
        <v>15</v>
      </c>
      <c r="B25" s="78">
        <v>734.1</v>
      </c>
      <c r="C25" s="78"/>
      <c r="D25" s="78">
        <v>0</v>
      </c>
      <c r="E25" s="79">
        <f t="shared" si="2"/>
        <v>734.1</v>
      </c>
      <c r="F25" s="46">
        <v>2550</v>
      </c>
      <c r="G25" s="4"/>
    </row>
    <row r="26" spans="1:7" x14ac:dyDescent="0.3">
      <c r="A26" s="12" t="s">
        <v>44</v>
      </c>
      <c r="B26" s="78">
        <v>0</v>
      </c>
      <c r="C26" s="78">
        <v>826.85</v>
      </c>
      <c r="D26" s="78">
        <v>0</v>
      </c>
      <c r="E26" s="79">
        <f t="shared" si="2"/>
        <v>826.85</v>
      </c>
      <c r="F26" s="46">
        <v>0</v>
      </c>
      <c r="G26" s="4"/>
    </row>
    <row r="27" spans="1:7" x14ac:dyDescent="0.3">
      <c r="A27" s="12" t="s">
        <v>42</v>
      </c>
      <c r="B27" s="78">
        <v>0</v>
      </c>
      <c r="C27" s="78"/>
      <c r="D27" s="78">
        <v>0</v>
      </c>
      <c r="E27" s="79">
        <f t="shared" si="2"/>
        <v>0</v>
      </c>
      <c r="F27" s="46">
        <v>373</v>
      </c>
      <c r="G27" s="4"/>
    </row>
    <row r="28" spans="1:7" x14ac:dyDescent="0.3">
      <c r="A28" s="12" t="s">
        <v>49</v>
      </c>
      <c r="B28" s="78">
        <v>2157.63</v>
      </c>
      <c r="C28" s="78"/>
      <c r="D28" s="79">
        <v>1921.11</v>
      </c>
      <c r="E28" s="79">
        <f t="shared" si="2"/>
        <v>4078.74</v>
      </c>
      <c r="F28" s="46">
        <v>2212</v>
      </c>
    </row>
    <row r="29" spans="1:7" x14ac:dyDescent="0.3">
      <c r="A29" s="15" t="s">
        <v>24</v>
      </c>
      <c r="B29" s="87">
        <f>SUM(B18:B28)</f>
        <v>14557.3</v>
      </c>
      <c r="C29" s="87">
        <f>SUM(C18:C28)</f>
        <v>826.85</v>
      </c>
      <c r="D29" s="87">
        <f>SUM(D18:D28)</f>
        <v>1921.11</v>
      </c>
      <c r="E29" s="88">
        <f>SUM(E18:E28)</f>
        <v>17305.259999999998</v>
      </c>
      <c r="F29" s="48">
        <f>SUM(F18:F28)</f>
        <v>17892.599999999999</v>
      </c>
    </row>
    <row r="30" spans="1:7" x14ac:dyDescent="0.3">
      <c r="A30" s="14"/>
      <c r="B30" s="89"/>
      <c r="C30" s="89"/>
      <c r="D30" s="89"/>
      <c r="E30" s="90"/>
      <c r="F30" s="46"/>
    </row>
    <row r="31" spans="1:7" x14ac:dyDescent="0.3">
      <c r="A31" s="14" t="s">
        <v>23</v>
      </c>
      <c r="B31" s="78">
        <v>1525.86</v>
      </c>
      <c r="C31" s="78">
        <v>0</v>
      </c>
      <c r="D31" s="91">
        <v>12500</v>
      </c>
      <c r="E31" s="79">
        <f>SUM(B31:D31)</f>
        <v>14025.86</v>
      </c>
      <c r="F31" s="46">
        <v>24838</v>
      </c>
    </row>
    <row r="32" spans="1:7" x14ac:dyDescent="0.3">
      <c r="A32" s="14"/>
      <c r="B32" s="89"/>
      <c r="C32" s="89"/>
      <c r="D32" s="89"/>
      <c r="E32" s="92"/>
      <c r="F32" s="46"/>
    </row>
    <row r="33" spans="1:6" x14ac:dyDescent="0.3">
      <c r="A33" s="14" t="s">
        <v>11</v>
      </c>
      <c r="B33" s="87">
        <f>B29+B31</f>
        <v>16083.16</v>
      </c>
      <c r="C33" s="87">
        <f>C29+C31</f>
        <v>826.85</v>
      </c>
      <c r="D33" s="87">
        <f t="shared" ref="D33:F33" si="3">D29+D31</f>
        <v>14421.11</v>
      </c>
      <c r="E33" s="88">
        <f t="shared" si="3"/>
        <v>31331.119999999999</v>
      </c>
      <c r="F33" s="48">
        <f t="shared" si="3"/>
        <v>42730.6</v>
      </c>
    </row>
    <row r="34" spans="1:6" x14ac:dyDescent="0.3">
      <c r="A34" s="16"/>
      <c r="B34" s="78"/>
      <c r="C34" s="78"/>
      <c r="D34" s="78"/>
      <c r="E34" s="92"/>
      <c r="F34" s="46"/>
    </row>
    <row r="35" spans="1:6" x14ac:dyDescent="0.3">
      <c r="A35" s="10" t="s">
        <v>21</v>
      </c>
      <c r="B35" s="93">
        <f>+B15-B33</f>
        <v>-5787.5499999999993</v>
      </c>
      <c r="C35" s="93">
        <f>+C15-C33</f>
        <v>173.14999999999998</v>
      </c>
      <c r="D35" s="93">
        <f>+D15-D33</f>
        <v>-9337.11</v>
      </c>
      <c r="E35" s="94">
        <f>+E15-E33</f>
        <v>-14951.509999999998</v>
      </c>
      <c r="F35" s="70">
        <f>+F15-F33</f>
        <v>14785.599999999999</v>
      </c>
    </row>
    <row r="36" spans="1:6" x14ac:dyDescent="0.3">
      <c r="A36" s="14" t="s">
        <v>39</v>
      </c>
      <c r="B36" s="95">
        <v>4000</v>
      </c>
      <c r="C36" s="95">
        <v>0</v>
      </c>
      <c r="D36" s="95">
        <v>-4000</v>
      </c>
      <c r="E36" s="81">
        <f t="shared" ref="E36:E37" si="4">SUM(B36:D36)</f>
        <v>0</v>
      </c>
      <c r="F36" s="50"/>
    </row>
    <row r="37" spans="1:6" x14ac:dyDescent="0.3">
      <c r="A37" s="10"/>
      <c r="B37" s="87">
        <f>B35+B36</f>
        <v>-1787.5499999999993</v>
      </c>
      <c r="C37" s="87">
        <f>C35+C36</f>
        <v>173.14999999999998</v>
      </c>
      <c r="D37" s="87">
        <f>D35+D36</f>
        <v>-13337.11</v>
      </c>
      <c r="E37" s="88">
        <f t="shared" si="4"/>
        <v>-14951.51</v>
      </c>
      <c r="F37" s="51">
        <f>F35</f>
        <v>14785.599999999999</v>
      </c>
    </row>
    <row r="38" spans="1:6" x14ac:dyDescent="0.3">
      <c r="A38" s="9"/>
      <c r="B38" s="78"/>
      <c r="C38" s="78"/>
      <c r="D38" s="78"/>
      <c r="E38" s="89"/>
      <c r="F38" s="46"/>
    </row>
    <row r="39" spans="1:6" x14ac:dyDescent="0.3">
      <c r="A39" s="43" t="s">
        <v>46</v>
      </c>
      <c r="B39" s="96">
        <v>15595.85</v>
      </c>
      <c r="C39" s="96">
        <v>175</v>
      </c>
      <c r="D39" s="96">
        <v>22888.93</v>
      </c>
      <c r="E39" s="91">
        <f t="shared" ref="E39:E40" si="5">SUM(B39:D39)</f>
        <v>38659.78</v>
      </c>
      <c r="F39" s="52">
        <v>23874</v>
      </c>
    </row>
    <row r="40" spans="1:6" x14ac:dyDescent="0.3">
      <c r="A40" s="44" t="s">
        <v>47</v>
      </c>
      <c r="B40" s="97">
        <f>B37+B39</f>
        <v>13808.300000000001</v>
      </c>
      <c r="C40" s="97">
        <f>C37+C39</f>
        <v>348.15</v>
      </c>
      <c r="D40" s="97">
        <f>D37+D39</f>
        <v>9551.82</v>
      </c>
      <c r="E40" s="98">
        <f t="shared" si="5"/>
        <v>23708.27</v>
      </c>
      <c r="F40" s="53">
        <v>38660</v>
      </c>
    </row>
    <row r="41" spans="1:6" x14ac:dyDescent="0.3">
      <c r="A41" s="54"/>
      <c r="B41" s="61"/>
      <c r="C41" s="61"/>
      <c r="D41" s="61"/>
      <c r="E41" s="64"/>
      <c r="F41" s="39"/>
    </row>
    <row r="42" spans="1:6" ht="16.2" x14ac:dyDescent="0.3">
      <c r="A42" s="55" t="s">
        <v>54</v>
      </c>
      <c r="B42" s="61"/>
      <c r="C42" s="61"/>
      <c r="D42" s="61"/>
      <c r="E42" s="41"/>
      <c r="F42" s="39"/>
    </row>
    <row r="43" spans="1:6" x14ac:dyDescent="0.3">
      <c r="A43" s="54"/>
      <c r="B43" s="61"/>
      <c r="C43" s="61"/>
      <c r="D43" s="61"/>
      <c r="E43" s="41"/>
      <c r="F43" s="39"/>
    </row>
    <row r="44" spans="1:6" x14ac:dyDescent="0.3">
      <c r="A44" s="56" t="s">
        <v>17</v>
      </c>
      <c r="B44" s="61"/>
      <c r="C44" s="61"/>
      <c r="D44" s="61"/>
      <c r="E44" s="41"/>
      <c r="F44" s="39"/>
    </row>
    <row r="45" spans="1:6" x14ac:dyDescent="0.3">
      <c r="A45" s="57" t="s">
        <v>20</v>
      </c>
      <c r="B45" s="62"/>
      <c r="C45" s="62"/>
      <c r="D45" s="62"/>
      <c r="E45" s="67">
        <v>8607.3799999999992</v>
      </c>
      <c r="F45" s="46">
        <v>15925.66</v>
      </c>
    </row>
    <row r="46" spans="1:6" x14ac:dyDescent="0.3">
      <c r="A46" s="57" t="s">
        <v>18</v>
      </c>
      <c r="B46" s="62"/>
      <c r="C46" s="62"/>
      <c r="D46" s="62"/>
      <c r="E46" s="96">
        <v>10094.959999999999</v>
      </c>
      <c r="F46" s="46">
        <v>17730.41</v>
      </c>
    </row>
    <row r="47" spans="1:6" x14ac:dyDescent="0.3">
      <c r="A47" s="57" t="s">
        <v>19</v>
      </c>
      <c r="B47" s="62"/>
      <c r="C47" s="62"/>
      <c r="D47" s="62"/>
      <c r="E47" s="67">
        <v>5006.0200000000004</v>
      </c>
      <c r="F47" s="46">
        <v>5003.6000000000004</v>
      </c>
    </row>
    <row r="48" spans="1:6" x14ac:dyDescent="0.3">
      <c r="A48" s="58" t="s">
        <v>25</v>
      </c>
      <c r="B48" s="62"/>
      <c r="C48" s="62"/>
      <c r="D48" s="62"/>
      <c r="E48" s="74">
        <f>SUM(E45:E47)</f>
        <v>23708.359999999997</v>
      </c>
      <c r="F48" s="71">
        <f>SUM(F45:F47)</f>
        <v>38659.67</v>
      </c>
    </row>
    <row r="49" spans="1:6" x14ac:dyDescent="0.3">
      <c r="A49" s="57"/>
      <c r="B49" s="61"/>
      <c r="C49" s="61"/>
      <c r="D49" s="61"/>
      <c r="E49" s="68"/>
      <c r="F49" s="46"/>
    </row>
    <row r="50" spans="1:6" x14ac:dyDescent="0.3">
      <c r="A50" s="58" t="s">
        <v>26</v>
      </c>
      <c r="B50" s="62"/>
      <c r="C50" s="62"/>
      <c r="D50" s="62"/>
      <c r="E50" s="74">
        <v>0</v>
      </c>
      <c r="F50" s="51">
        <v>0</v>
      </c>
    </row>
    <row r="51" spans="1:6" x14ac:dyDescent="0.3">
      <c r="A51" s="57"/>
      <c r="B51" s="61"/>
      <c r="C51" s="61"/>
      <c r="D51" s="61"/>
      <c r="E51" s="68"/>
      <c r="F51" s="46"/>
    </row>
    <row r="52" spans="1:6" x14ac:dyDescent="0.3">
      <c r="A52" s="58" t="s">
        <v>27</v>
      </c>
      <c r="B52" s="62"/>
      <c r="C52" s="62"/>
      <c r="D52" s="62"/>
      <c r="E52" s="74">
        <v>0</v>
      </c>
      <c r="F52" s="51">
        <v>0</v>
      </c>
    </row>
    <row r="53" spans="1:6" x14ac:dyDescent="0.3">
      <c r="A53" s="57"/>
      <c r="B53" s="61"/>
      <c r="C53" s="61"/>
      <c r="D53" s="61"/>
      <c r="E53" s="67"/>
      <c r="F53" s="46"/>
    </row>
    <row r="54" spans="1:6" x14ac:dyDescent="0.3">
      <c r="A54" s="58" t="s">
        <v>30</v>
      </c>
      <c r="B54" s="61"/>
      <c r="C54" s="61"/>
      <c r="D54" s="61"/>
      <c r="E54" s="67"/>
      <c r="F54" s="46"/>
    </row>
    <row r="55" spans="1:6" x14ac:dyDescent="0.3">
      <c r="A55" s="57" t="s">
        <v>28</v>
      </c>
      <c r="B55" s="61"/>
      <c r="C55" s="61"/>
      <c r="D55" s="61"/>
      <c r="E55" s="76">
        <v>54420</v>
      </c>
      <c r="F55" s="76">
        <v>49700</v>
      </c>
    </row>
    <row r="56" spans="1:6" x14ac:dyDescent="0.3">
      <c r="A56" s="57" t="s">
        <v>43</v>
      </c>
      <c r="B56" s="61"/>
      <c r="C56" s="61"/>
      <c r="D56" s="61"/>
      <c r="E56" s="69">
        <v>22130</v>
      </c>
      <c r="F56" s="69">
        <v>20100</v>
      </c>
    </row>
    <row r="57" spans="1:6" x14ac:dyDescent="0.3">
      <c r="A57" s="57" t="s">
        <v>29</v>
      </c>
      <c r="B57" s="61"/>
      <c r="C57" s="61"/>
      <c r="D57" s="61"/>
      <c r="E57" s="69">
        <v>7200</v>
      </c>
      <c r="F57" s="69">
        <v>6500</v>
      </c>
    </row>
    <row r="58" spans="1:6" x14ac:dyDescent="0.3">
      <c r="A58" s="57" t="s">
        <v>36</v>
      </c>
      <c r="B58" s="61"/>
      <c r="C58" s="61"/>
      <c r="D58" s="61"/>
      <c r="E58" s="69">
        <v>5990</v>
      </c>
      <c r="F58" s="69">
        <v>5500</v>
      </c>
    </row>
    <row r="59" spans="1:6" x14ac:dyDescent="0.3">
      <c r="A59" s="58" t="s">
        <v>31</v>
      </c>
      <c r="B59" s="61"/>
      <c r="C59" s="61"/>
      <c r="D59" s="61"/>
      <c r="E59" s="74">
        <f>SUM(E55:E58)</f>
        <v>89740</v>
      </c>
      <c r="F59" s="71">
        <f>SUM(F55:F58)</f>
        <v>81800</v>
      </c>
    </row>
    <row r="60" spans="1:6" x14ac:dyDescent="0.3">
      <c r="A60" s="57"/>
      <c r="B60" s="61"/>
      <c r="C60" s="61"/>
      <c r="D60" s="61"/>
      <c r="E60" s="68"/>
      <c r="F60" s="46"/>
    </row>
    <row r="61" spans="1:6" x14ac:dyDescent="0.3">
      <c r="A61" s="58"/>
      <c r="B61" s="61"/>
      <c r="C61" s="61"/>
      <c r="D61" s="61"/>
      <c r="E61" s="68"/>
      <c r="F61" s="50"/>
    </row>
    <row r="62" spans="1:6" x14ac:dyDescent="0.3">
      <c r="A62" s="58" t="s">
        <v>32</v>
      </c>
      <c r="B62" s="63"/>
      <c r="C62" s="63"/>
      <c r="D62" s="60"/>
      <c r="E62" s="75">
        <v>0</v>
      </c>
      <c r="F62" s="72" t="s">
        <v>50</v>
      </c>
    </row>
    <row r="63" spans="1:6" x14ac:dyDescent="0.3">
      <c r="A63" s="59"/>
      <c r="B63" s="65"/>
      <c r="C63" s="65"/>
      <c r="D63" s="66"/>
      <c r="E63" s="42"/>
      <c r="F63" s="40"/>
    </row>
    <row r="64" spans="1:6" x14ac:dyDescent="0.3">
      <c r="A64" s="17"/>
      <c r="B64" s="7"/>
      <c r="C64" s="7"/>
      <c r="D64" s="18"/>
      <c r="E64" s="19"/>
      <c r="F64" s="20"/>
    </row>
    <row r="65" spans="1:7" x14ac:dyDescent="0.3">
      <c r="A65" s="34" t="s">
        <v>13</v>
      </c>
      <c r="B65" s="32"/>
      <c r="C65" s="32"/>
      <c r="D65" s="32"/>
      <c r="E65" s="32"/>
      <c r="F65" s="32"/>
      <c r="G65" s="33"/>
    </row>
    <row r="66" spans="1:7" x14ac:dyDescent="0.3">
      <c r="A66" s="34"/>
      <c r="B66" s="32"/>
      <c r="C66" s="32"/>
      <c r="D66" s="32"/>
      <c r="E66" s="32"/>
      <c r="F66" s="32"/>
      <c r="G66" s="33"/>
    </row>
    <row r="67" spans="1:7" x14ac:dyDescent="0.3">
      <c r="A67" s="31"/>
      <c r="B67" s="32"/>
      <c r="C67" s="32"/>
      <c r="D67" s="32"/>
      <c r="E67" s="32"/>
      <c r="F67" s="32"/>
      <c r="G67" s="33"/>
    </row>
    <row r="68" spans="1:7" x14ac:dyDescent="0.3">
      <c r="A68" s="21" t="s">
        <v>33</v>
      </c>
      <c r="B68" s="22"/>
      <c r="C68" s="22"/>
      <c r="D68" s="22"/>
      <c r="E68" s="22"/>
      <c r="F68" s="23"/>
    </row>
    <row r="69" spans="1:7" x14ac:dyDescent="0.3">
      <c r="A69" s="24"/>
      <c r="B69" s="25"/>
      <c r="C69" s="25"/>
      <c r="D69" s="25"/>
      <c r="E69" s="25"/>
      <c r="F69" s="26"/>
    </row>
    <row r="70" spans="1:7" x14ac:dyDescent="0.3">
      <c r="A70" s="24" t="s">
        <v>55</v>
      </c>
      <c r="B70" s="25"/>
      <c r="C70" s="25"/>
      <c r="D70" s="25"/>
      <c r="E70" s="25"/>
      <c r="F70" s="26"/>
    </row>
    <row r="71" spans="1:7" x14ac:dyDescent="0.3">
      <c r="A71" s="24"/>
      <c r="B71" s="25"/>
      <c r="C71" s="25"/>
      <c r="D71" s="25"/>
      <c r="E71" s="25"/>
      <c r="F71" s="26"/>
    </row>
    <row r="72" spans="1:7" x14ac:dyDescent="0.3">
      <c r="A72" s="24" t="s">
        <v>35</v>
      </c>
      <c r="B72" s="25"/>
      <c r="C72" s="25"/>
      <c r="D72" s="25"/>
      <c r="E72" s="25"/>
      <c r="F72" s="26"/>
    </row>
    <row r="73" spans="1:7" x14ac:dyDescent="0.3">
      <c r="A73" s="24"/>
      <c r="B73" s="25"/>
      <c r="C73" s="25"/>
      <c r="D73" s="25"/>
      <c r="E73" s="25"/>
      <c r="F73" s="26"/>
    </row>
    <row r="74" spans="1:7" x14ac:dyDescent="0.3">
      <c r="A74" s="24" t="s">
        <v>34</v>
      </c>
      <c r="B74" s="27"/>
      <c r="C74" s="27"/>
      <c r="D74" s="27"/>
      <c r="E74" s="27"/>
      <c r="F74" s="26"/>
    </row>
    <row r="75" spans="1:7" x14ac:dyDescent="0.3">
      <c r="A75" s="28"/>
      <c r="B75" s="29"/>
      <c r="C75" s="29"/>
      <c r="D75" s="29"/>
      <c r="E75" s="29"/>
      <c r="F75" s="30"/>
    </row>
  </sheetData>
  <mergeCells count="1">
    <mergeCell ref="A1:H1"/>
  </mergeCells>
  <printOptions horizontalCentered="1"/>
  <pageMargins left="0.70866141732283472" right="0.31496062992125984" top="0.55118110236220474" bottom="0.35433070866141736" header="0.31496062992125984" footer="0.31496062992125984"/>
  <pageSetup paperSize="9" scale="61" orientation="portrait" horizontalDpi="300" verticalDpi="300" r:id="rId1"/>
  <headerFoot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 Clarkson</cp:lastModifiedBy>
  <cp:lastPrinted>2017-03-06T14:25:38Z</cp:lastPrinted>
  <dcterms:created xsi:type="dcterms:W3CDTF">2014-07-19T09:53:00Z</dcterms:created>
  <dcterms:modified xsi:type="dcterms:W3CDTF">2017-04-10T14:51:55Z</dcterms:modified>
</cp:coreProperties>
</file>